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Q:\Dpt-Pew Center on the States\6 - Policy Initiatives\Pensions\Research\01 - Data\01 - Current State Data\FY2019 Collection\Graphics\"/>
    </mc:Choice>
  </mc:AlternateContent>
  <xr:revisionPtr revIDLastSave="0" documentId="13_ncr:1_{C963A35B-1DB9-4599-8C41-A7B48FA748EA}" xr6:coauthVersionLast="46" xr6:coauthVersionMax="46" xr10:uidLastSave="{00000000-0000-0000-0000-000000000000}"/>
  <bookViews>
    <workbookView xWindow="28680" yWindow="-120" windowWidth="29040" windowHeight="15840" activeTab="1" xr2:uid="{AD03E10F-6F56-4BC8-A333-17203A38FBDF}"/>
  </bookViews>
  <sheets>
    <sheet name="1) Methodology" sheetId="2" r:id="rId1"/>
    <sheet name="2) 2019 State Dat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H59" i="3"/>
  <c r="J59" i="3"/>
  <c r="I59" i="3" l="1"/>
</calcChain>
</file>

<file path=xl/sharedStrings.xml><?xml version="1.0" encoding="utf-8"?>
<sst xmlns="http://schemas.openxmlformats.org/spreadsheetml/2006/main" count="88" uniqueCount="88">
  <si>
    <t>The assumed rate of return reflects plans’ anticipated earnings on investments. While a plan’s actual return on assets will differ from the assumptions, Pew uses the assumed rate of return because market returns are volatile from year to year, and because the assumed rate of return reflects the plan’s assumptions in setting funding policy. Additionally, Pew calculates the interest on the unfunded liabilities to reflect the cost over time of carrying the debt; the assumed rate of return is what plans used to discount liabilities over time.</t>
  </si>
  <si>
    <t>For most plans, Pew used the blended rate calculated under new GASB rules for the prior year.</t>
  </si>
  <si>
    <t>Interest Rate Methodology:</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</si>
  <si>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</si>
  <si>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To get normal cost, Pew took the “service cost” data from the Schedule of Net Changes in Pension Liability.</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</si>
  <si>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</si>
  <si>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</si>
  <si>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Net amortization = employer and other contributions (with interest) minus the employer benchmark.</t>
  </si>
  <si>
    <t>Employer contribution benchmark = service cost plus interest on the prior year’s debt minus employee contributions (with interest).</t>
  </si>
  <si>
    <t>Calculation of a plan’s net amortization starts with the employer contribution benchmark:</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</si>
  <si>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</si>
  <si>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Net Amortization:</t>
  </si>
  <si>
    <t>The pension systems included are those listed in the state CAFR in which the state is a sponsor, administrator, employer, or funder. Local pension systems with no direct state involvement are not included.</t>
  </si>
  <si>
    <t>Determination of retirement systems for inclusion in data collection:</t>
  </si>
  <si>
    <r>
      <t>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t>
    </r>
    <r>
      <rPr>
        <b/>
        <sz val="11"/>
        <color theme="1"/>
        <rFont val="Arial"/>
        <family val="2"/>
      </rPr>
      <t xml:space="preserve"> </t>
    </r>
    <r>
      <rPr>
        <sz val="11"/>
        <color theme="1"/>
        <rFont val="Arial"/>
        <family val="2"/>
      </rPr>
      <t>plan finances.</t>
    </r>
  </si>
  <si>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</si>
  <si>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t>Pew shared the collected data with plan officials to give them an opportunity to review and to provide additional information. This feedback was incorporated into the data presented.</t>
  </si>
  <si>
    <t>All figures presented are as reported in public documents or as provided by plan officials. The main data sources used  were the comprehensive annual financial reports (CAFRs) produced by each state and pension plan, actuarial reports and valuations, and other state documents that disclose financial details about public employment retirement systems. In total, Pew collected data for over 230 pension plans.            </t>
  </si>
  <si>
    <t>About the data:</t>
  </si>
  <si>
    <t>Methodology</t>
  </si>
  <si>
    <t>N/A</t>
  </si>
  <si>
    <t>US Total</t>
  </si>
  <si>
    <t>Wyoming</t>
  </si>
  <si>
    <t>Wisconsin</t>
  </si>
  <si>
    <t>West Virginia</t>
  </si>
  <si>
    <t>Washington</t>
  </si>
  <si>
    <t>Virginia</t>
  </si>
  <si>
    <t>Vermont</t>
  </si>
  <si>
    <t>Utah</t>
  </si>
  <si>
    <t>Texas</t>
  </si>
  <si>
    <t>Tennessee</t>
  </si>
  <si>
    <t>South Dakota</t>
  </si>
  <si>
    <t>South Carolina</t>
  </si>
  <si>
    <t>Rhode Island</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</si>
  <si>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</si>
  <si>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</si>
  <si>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</si>
  <si>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</si>
  <si>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</si>
  <si>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</si>
  <si>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</si>
  <si>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</si>
  <si>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</si>
  <si>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</si>
  <si>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</si>
  <si>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</si>
  <si>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</si>
  <si>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</si>
  <si>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</si>
  <si>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</si>
  <si>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</si>
  <si>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</si>
  <si>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</si>
  <si>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</si>
  <si>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</si>
  <si>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</si>
  <si>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</si>
  <si>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</si>
  <si>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Indiana</t>
  </si>
  <si>
    <t>Illinois</t>
  </si>
  <si>
    <t>Idaho</t>
  </si>
  <si>
    <t>Hawaii</t>
  </si>
  <si>
    <t>Georgia</t>
  </si>
  <si>
    <t>Florida</t>
  </si>
  <si>
    <t>Delaware</t>
  </si>
  <si>
    <t>Connecticut</t>
  </si>
  <si>
    <t>Colorado</t>
  </si>
  <si>
    <t>California</t>
  </si>
  <si>
    <t>Arkansas</t>
  </si>
  <si>
    <t>Arizona</t>
  </si>
  <si>
    <t>Alaska</t>
  </si>
  <si>
    <t>Alabama</t>
  </si>
  <si>
    <t xml:space="preserve">Net Amortization </t>
  </si>
  <si>
    <t>% Contributed</t>
  </si>
  <si>
    <t>Net Amortization Benchmark</t>
  </si>
  <si>
    <t>Funding Rank</t>
  </si>
  <si>
    <t>Funded Ratio</t>
  </si>
  <si>
    <t>Pension Debt (Net Pension Liability)</t>
  </si>
  <si>
    <t>Assets (Plan Net Position)</t>
  </si>
  <si>
    <t>Liability (Total Pension Liability)</t>
  </si>
  <si>
    <t>State</t>
  </si>
  <si>
    <t>Note: All $ figures are in thousands</t>
  </si>
  <si>
    <t>Funding and Payment Information</t>
  </si>
  <si>
    <t>Public Sector Retirement Systems</t>
  </si>
  <si>
    <t>The Pew Charitable Trusts</t>
  </si>
  <si>
    <t>2019 State Aggregate Information</t>
  </si>
  <si>
    <t xml:space="preserve">Pew assigns funding data to a year based on the valuation period, rather than when the data are reported. Because of the lags in valuation in many state pension plans, only partial 2020 data are available, and 2019 is the most recent year for which comprehensive data were available for all 50 states. </t>
  </si>
  <si>
    <t>Note: The above data reflects in information published in The State Pension Funding Gap: 2019 as well as 2019 data released by plans after the end of the data collection period for that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</si>
</sst>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1F497D"/>
      <name val="Arial"/>
      <family val="2"/>
    </font>
    <font>
      <sz val="10"/>
      <color indexed="8"/>
      <name val="Arial"/>
      <family val="2"/>
    </font>
    <font>
      <sz val="11"/>
      <color indexed="8"/>
      <name val="Arial"/>
      <family val="2"/>
    </font>
    <font>
      <b/>
      <sz val="11"/>
      <color theme="0"/>
      <name val="Arial"/>
      <family val="2"/>
    </font>
    <font>
      <i/>
      <sz val="11"/>
      <color theme="1"/>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10">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indexed="22"/>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indexed="22"/>
      </left>
      <right/>
      <top style="thin">
        <color indexed="22"/>
      </top>
      <bottom/>
      <diagonal/>
    </border>
    <border>
      <left style="thin">
        <color indexed="22"/>
      </left>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5" fillId="0" borderId="0"/>
  </cellStyleXfs>
  <cellXfs count="37">
    <xf numFmtId="0" fontId="0" fillId="0" borderId="0" xfId="0"/>
    <xf numFmtId="0" fontId="2" fillId="0" borderId="0" xfId="0" applyFont="1"/>
    <xf numFmtId="0" fontId="2" fillId="0" borderId="0" xfId="0" applyFont="1" applyAlignment="1">
      <alignment wrapText="1"/>
    </xf>
    <xf numFmtId="0" fontId="3" fillId="0" borderId="0" xfId="0" applyFont="1"/>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xf>
    <xf numFmtId="0" fontId="2"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justify" vertical="center"/>
    </xf>
    <xf numFmtId="0" fontId="3" fillId="0" borderId="0" xfId="0" applyFont="1" applyAlignment="1">
      <alignment vertical="center" wrapText="1"/>
    </xf>
    <xf numFmtId="0" fontId="2" fillId="0" borderId="0" xfId="0" quotePrefix="1" applyFont="1"/>
    <xf numFmtId="164" fontId="3" fillId="2" borderId="1" xfId="0" applyNumberFormat="1" applyFont="1" applyFill="1" applyBorder="1"/>
    <xf numFmtId="165" fontId="3" fillId="2" borderId="2" xfId="1" applyNumberFormat="1" applyFont="1" applyFill="1" applyBorder="1"/>
    <xf numFmtId="164" fontId="3" fillId="2" borderId="2" xfId="0" applyNumberFormat="1" applyFont="1" applyFill="1" applyBorder="1"/>
    <xf numFmtId="0" fontId="3" fillId="2" borderId="3" xfId="0" applyFont="1" applyFill="1" applyBorder="1"/>
    <xf numFmtId="0" fontId="3" fillId="2" borderId="4" xfId="0" applyFont="1" applyFill="1" applyBorder="1"/>
    <xf numFmtId="164" fontId="6" fillId="0" borderId="5" xfId="2" applyNumberFormat="1" applyFont="1" applyBorder="1" applyAlignment="1">
      <alignment horizontal="right" wrapText="1"/>
    </xf>
    <xf numFmtId="165" fontId="6" fillId="0" borderId="6" xfId="1" applyNumberFormat="1" applyFont="1" applyBorder="1" applyAlignment="1">
      <alignment horizontal="right" wrapText="1"/>
    </xf>
    <xf numFmtId="164" fontId="6" fillId="0" borderId="6" xfId="2" applyNumberFormat="1" applyFont="1" applyBorder="1" applyAlignment="1">
      <alignment horizontal="right" wrapText="1"/>
    </xf>
    <xf numFmtId="0" fontId="2" fillId="0" borderId="7" xfId="0" applyFont="1" applyBorder="1"/>
    <xf numFmtId="0" fontId="2" fillId="0" borderId="8" xfId="0" applyFont="1" applyBorder="1"/>
    <xf numFmtId="164" fontId="6" fillId="2" borderId="5" xfId="2" applyNumberFormat="1" applyFont="1" applyFill="1" applyBorder="1" applyAlignment="1">
      <alignment horizontal="right" wrapText="1"/>
    </xf>
    <xf numFmtId="165" fontId="6" fillId="2" borderId="6" xfId="1" applyNumberFormat="1" applyFont="1" applyFill="1" applyBorder="1" applyAlignment="1">
      <alignment horizontal="right" wrapText="1"/>
    </xf>
    <xf numFmtId="164" fontId="6" fillId="2" borderId="6" xfId="2" applyNumberFormat="1" applyFont="1" applyFill="1" applyBorder="1" applyAlignment="1">
      <alignment horizontal="right" wrapText="1"/>
    </xf>
    <xf numFmtId="0" fontId="2" fillId="2" borderId="7" xfId="0" applyFont="1" applyFill="1" applyBorder="1"/>
    <xf numFmtId="0" fontId="2" fillId="2" borderId="8" xfId="0" applyFont="1" applyFill="1" applyBorder="1"/>
    <xf numFmtId="0" fontId="7" fillId="3" borderId="5" xfId="0" applyFont="1" applyFill="1" applyBorder="1" applyAlignment="1">
      <alignment horizontal="center" wrapText="1"/>
    </xf>
    <xf numFmtId="0" fontId="7" fillId="3" borderId="9" xfId="0" applyFont="1" applyFill="1" applyBorder="1" applyAlignment="1">
      <alignment horizontal="center" wrapText="1"/>
    </xf>
    <xf numFmtId="165" fontId="7" fillId="3" borderId="9" xfId="1" applyNumberFormat="1" applyFont="1" applyFill="1" applyBorder="1" applyAlignment="1">
      <alignment horizontal="center" wrapText="1"/>
    </xf>
    <xf numFmtId="0" fontId="7" fillId="3" borderId="8" xfId="0" applyFont="1" applyFill="1" applyBorder="1"/>
    <xf numFmtId="0" fontId="3" fillId="0" borderId="0" xfId="0" applyFont="1" applyAlignment="1">
      <alignment horizontal="center"/>
    </xf>
    <xf numFmtId="0" fontId="8" fillId="0" borderId="0" xfId="0" applyFont="1"/>
    <xf numFmtId="0" fontId="2" fillId="0" borderId="0" xfId="0" quotePrefix="1" applyFont="1" applyAlignment="1">
      <alignment horizontal="left"/>
    </xf>
  </cellXfs>
  <cellStyles count="3">
    <cellStyle name="Normal" xfId="0" builtinId="0"/>
    <cellStyle name="Normal_Sheet1" xfId="2" xr:uid="{1B34AC7A-182D-4CB2-B56A-338A0F14F5D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6AAA-7538-4E68-9C12-673278556484}">
  <dimension ref="A1:Y70"/>
  <sheetViews>
    <sheetView zoomScaleNormal="100" workbookViewId="0">
      <selection activeCell="A6" sqref="A6"/>
    </sheetView>
  </sheetViews>
  <sheetFormatPr defaultColWidth="9.1796875" defaultRowHeight="14" x14ac:dyDescent="0.3"/>
  <cols>
    <col min="1" max="1" width="28.54296875" style="1" customWidth="1"/>
    <col min="2" max="2" width="214" style="1" customWidth="1"/>
    <col min="3" max="16384" width="9.1796875" style="1"/>
  </cols>
  <sheetData>
    <row r="1" spans="1:25" x14ac:dyDescent="0.3">
      <c r="A1" s="10" t="s">
        <v>19</v>
      </c>
    </row>
    <row r="2" spans="1:25" x14ac:dyDescent="0.3">
      <c r="A2" s="12"/>
    </row>
    <row r="3" spans="1:25" ht="28" x14ac:dyDescent="0.3">
      <c r="A3" s="7" t="s">
        <v>18</v>
      </c>
      <c r="B3" s="8" t="s">
        <v>17</v>
      </c>
      <c r="C3" s="8"/>
      <c r="D3" s="8"/>
      <c r="E3" s="8"/>
      <c r="F3" s="8"/>
      <c r="G3" s="8"/>
      <c r="H3" s="8"/>
      <c r="I3" s="8"/>
      <c r="J3" s="8"/>
      <c r="K3" s="8"/>
      <c r="L3" s="8"/>
      <c r="M3" s="8"/>
      <c r="N3" s="8"/>
      <c r="O3" s="8"/>
      <c r="P3" s="8"/>
      <c r="Q3" s="8"/>
      <c r="R3" s="8"/>
      <c r="S3" s="8"/>
      <c r="T3" s="8"/>
      <c r="U3" s="8"/>
      <c r="V3" s="8"/>
      <c r="W3" s="8"/>
      <c r="X3" s="8"/>
      <c r="Y3" s="8"/>
    </row>
    <row r="4" spans="1:25" x14ac:dyDescent="0.3">
      <c r="A4" s="7"/>
      <c r="B4" s="8" t="s">
        <v>16</v>
      </c>
      <c r="C4" s="8"/>
      <c r="D4" s="8"/>
      <c r="E4" s="8"/>
      <c r="F4" s="8"/>
      <c r="G4" s="8"/>
      <c r="H4" s="8"/>
      <c r="I4" s="8"/>
      <c r="J4" s="8"/>
      <c r="K4" s="8"/>
      <c r="L4" s="8"/>
      <c r="M4" s="8"/>
      <c r="N4" s="8"/>
      <c r="O4" s="8"/>
      <c r="P4" s="8"/>
      <c r="Q4" s="8"/>
      <c r="R4" s="8"/>
      <c r="S4" s="8"/>
      <c r="T4" s="8"/>
      <c r="U4" s="8"/>
      <c r="V4" s="8"/>
      <c r="W4" s="8"/>
      <c r="X4" s="8"/>
      <c r="Y4" s="8"/>
    </row>
    <row r="5" spans="1:25" ht="28" x14ac:dyDescent="0.3">
      <c r="B5" s="8" t="s">
        <v>86</v>
      </c>
    </row>
    <row r="6" spans="1:25" ht="28" x14ac:dyDescent="0.3">
      <c r="A6" s="12"/>
      <c r="B6" s="8" t="s">
        <v>15</v>
      </c>
    </row>
    <row r="7" spans="1:25" ht="28" x14ac:dyDescent="0.3">
      <c r="B7" s="8" t="s">
        <v>14</v>
      </c>
      <c r="C7" s="8"/>
      <c r="D7" s="8"/>
      <c r="E7" s="8"/>
      <c r="F7" s="8"/>
      <c r="G7" s="8"/>
      <c r="H7" s="8"/>
      <c r="I7" s="8"/>
      <c r="J7" s="8"/>
      <c r="K7" s="8"/>
      <c r="L7" s="8"/>
      <c r="M7" s="8"/>
      <c r="N7" s="8"/>
      <c r="O7" s="8"/>
      <c r="P7" s="8"/>
      <c r="Q7" s="8"/>
      <c r="R7" s="8"/>
      <c r="S7" s="8"/>
      <c r="T7" s="8"/>
      <c r="U7" s="8"/>
      <c r="V7" s="8"/>
      <c r="W7" s="8"/>
      <c r="X7" s="8"/>
      <c r="Y7" s="8"/>
    </row>
    <row r="8" spans="1:25" x14ac:dyDescent="0.3">
      <c r="A8" s="12"/>
    </row>
    <row r="9" spans="1:25" ht="42" x14ac:dyDescent="0.3">
      <c r="A9" s="13" t="s">
        <v>13</v>
      </c>
      <c r="B9" s="8" t="s">
        <v>12</v>
      </c>
    </row>
    <row r="10" spans="1:25" x14ac:dyDescent="0.3">
      <c r="A10" s="12"/>
    </row>
    <row r="11" spans="1:25" ht="28" x14ac:dyDescent="0.3">
      <c r="A11" s="10" t="s">
        <v>11</v>
      </c>
      <c r="B11" s="2" t="s">
        <v>10</v>
      </c>
    </row>
    <row r="12" spans="1:25" x14ac:dyDescent="0.3">
      <c r="A12" s="10"/>
      <c r="B12" s="2"/>
    </row>
    <row r="13" spans="1:25" x14ac:dyDescent="0.3">
      <c r="A13" s="10"/>
      <c r="B13" s="11" t="s">
        <v>9</v>
      </c>
    </row>
    <row r="14" spans="1:25" x14ac:dyDescent="0.3">
      <c r="A14" s="10"/>
      <c r="B14" s="11"/>
    </row>
    <row r="15" spans="1:25" x14ac:dyDescent="0.3">
      <c r="B15" s="8" t="s">
        <v>8</v>
      </c>
    </row>
    <row r="16" spans="1:25" x14ac:dyDescent="0.3">
      <c r="B16" s="8"/>
    </row>
    <row r="17" spans="1:25" x14ac:dyDescent="0.3">
      <c r="B17" s="8" t="s">
        <v>7</v>
      </c>
    </row>
    <row r="18" spans="1:25" x14ac:dyDescent="0.3">
      <c r="A18" s="11"/>
      <c r="C18" s="8"/>
      <c r="D18" s="8"/>
      <c r="E18" s="8"/>
      <c r="F18" s="8"/>
      <c r="G18" s="8"/>
      <c r="H18" s="8"/>
      <c r="I18" s="8"/>
      <c r="J18" s="8"/>
      <c r="K18" s="8"/>
      <c r="L18" s="8"/>
      <c r="M18" s="8"/>
      <c r="N18" s="8"/>
      <c r="O18" s="8"/>
      <c r="P18" s="8"/>
      <c r="Q18" s="8"/>
      <c r="R18" s="8"/>
      <c r="S18" s="8"/>
      <c r="T18" s="8"/>
      <c r="U18" s="8"/>
      <c r="V18" s="8"/>
      <c r="W18" s="8"/>
      <c r="X18" s="8"/>
      <c r="Y18" s="8"/>
    </row>
    <row r="19" spans="1:25" ht="28" x14ac:dyDescent="0.3">
      <c r="B19" s="8" t="s">
        <v>6</v>
      </c>
    </row>
    <row r="20" spans="1:25" x14ac:dyDescent="0.3">
      <c r="A20" s="11"/>
      <c r="C20" s="8"/>
      <c r="D20" s="8"/>
      <c r="E20" s="8"/>
      <c r="F20" s="8"/>
      <c r="G20" s="8"/>
      <c r="H20" s="8"/>
      <c r="I20" s="8"/>
      <c r="J20" s="8"/>
      <c r="K20" s="8"/>
      <c r="L20" s="8"/>
      <c r="M20" s="8"/>
      <c r="N20" s="8"/>
      <c r="O20" s="8"/>
      <c r="P20" s="8"/>
      <c r="Q20" s="8"/>
      <c r="R20" s="8"/>
      <c r="S20" s="8"/>
      <c r="T20" s="8"/>
      <c r="U20" s="8"/>
      <c r="V20" s="8"/>
      <c r="W20" s="8"/>
      <c r="X20" s="8"/>
      <c r="Y20" s="8"/>
    </row>
    <row r="21" spans="1:25" ht="28" x14ac:dyDescent="0.3">
      <c r="B21" s="8" t="s">
        <v>5</v>
      </c>
    </row>
    <row r="22" spans="1:25" x14ac:dyDescent="0.3">
      <c r="A22" s="11"/>
    </row>
    <row r="23" spans="1:25" x14ac:dyDescent="0.3">
      <c r="B23" s="8" t="s">
        <v>4</v>
      </c>
    </row>
    <row r="24" spans="1:25" x14ac:dyDescent="0.3">
      <c r="A24" s="11"/>
      <c r="C24" s="8"/>
      <c r="D24" s="8"/>
      <c r="E24" s="8"/>
      <c r="F24" s="8"/>
      <c r="G24" s="8"/>
      <c r="H24" s="8"/>
      <c r="I24" s="8"/>
      <c r="J24" s="8"/>
      <c r="K24" s="8"/>
      <c r="L24" s="8"/>
      <c r="M24" s="8"/>
      <c r="N24" s="8"/>
      <c r="O24" s="8"/>
      <c r="P24" s="8"/>
      <c r="Q24" s="8"/>
      <c r="R24" s="8"/>
      <c r="S24" s="8"/>
      <c r="T24" s="8"/>
      <c r="U24" s="8"/>
      <c r="V24" s="8"/>
      <c r="W24" s="8"/>
      <c r="X24" s="8"/>
      <c r="Y24" s="8"/>
    </row>
    <row r="25" spans="1:25" ht="28" x14ac:dyDescent="0.3">
      <c r="B25" s="8" t="s">
        <v>3</v>
      </c>
    </row>
    <row r="26" spans="1:25" x14ac:dyDescent="0.3">
      <c r="A26" s="11"/>
    </row>
    <row r="27" spans="1:25" x14ac:dyDescent="0.3">
      <c r="A27" s="10" t="s">
        <v>2</v>
      </c>
      <c r="B27" s="8" t="s">
        <v>1</v>
      </c>
      <c r="C27" s="8"/>
      <c r="D27" s="8"/>
      <c r="E27" s="8"/>
      <c r="F27" s="8"/>
      <c r="G27" s="8"/>
      <c r="H27" s="8"/>
      <c r="I27" s="8"/>
      <c r="J27" s="8"/>
      <c r="K27" s="8"/>
      <c r="L27" s="8"/>
      <c r="M27" s="8"/>
      <c r="N27" s="8"/>
      <c r="O27" s="8"/>
      <c r="P27" s="8"/>
      <c r="Q27" s="8"/>
      <c r="R27" s="8"/>
      <c r="S27" s="8"/>
      <c r="T27" s="8"/>
      <c r="U27" s="8"/>
      <c r="V27" s="8"/>
      <c r="W27" s="8"/>
      <c r="X27" s="8"/>
      <c r="Y27" s="8"/>
    </row>
    <row r="29" spans="1:25" ht="42" x14ac:dyDescent="0.3">
      <c r="A29" s="9"/>
      <c r="B29" s="8" t="s">
        <v>0</v>
      </c>
    </row>
    <row r="30" spans="1:25" x14ac:dyDescent="0.3">
      <c r="A30" s="9"/>
      <c r="B30" s="8"/>
    </row>
    <row r="32" spans="1:25" x14ac:dyDescent="0.3">
      <c r="A32" s="3"/>
    </row>
    <row r="35" spans="1:2" x14ac:dyDescent="0.3">
      <c r="A35" s="7"/>
      <c r="B35" s="4"/>
    </row>
    <row r="36" spans="1:2" x14ac:dyDescent="0.3">
      <c r="A36" s="7"/>
      <c r="B36" s="4"/>
    </row>
    <row r="37" spans="1:2" x14ac:dyDescent="0.3">
      <c r="A37" s="6"/>
      <c r="B37" s="6"/>
    </row>
    <row r="38" spans="1:2" x14ac:dyDescent="0.3">
      <c r="A38" s="5"/>
      <c r="B38" s="4"/>
    </row>
    <row r="39" spans="1:2" x14ac:dyDescent="0.3">
      <c r="A39" s="6"/>
      <c r="B39" s="6"/>
    </row>
    <row r="40" spans="1:2" x14ac:dyDescent="0.3">
      <c r="A40" s="5"/>
      <c r="B40" s="4"/>
    </row>
    <row r="42" spans="1:2" x14ac:dyDescent="0.3">
      <c r="A42" s="3"/>
    </row>
    <row r="43" spans="1:2" x14ac:dyDescent="0.3">
      <c r="B43" s="2"/>
    </row>
    <row r="45" spans="1:2" x14ac:dyDescent="0.3">
      <c r="A45" s="3"/>
    </row>
    <row r="46" spans="1:2" x14ac:dyDescent="0.3">
      <c r="B46" s="2"/>
    </row>
    <row r="48" spans="1:2" x14ac:dyDescent="0.3">
      <c r="A48" s="3"/>
    </row>
    <row r="49" spans="1:2" x14ac:dyDescent="0.3">
      <c r="B49" s="2"/>
    </row>
    <row r="51" spans="1:2" x14ac:dyDescent="0.3">
      <c r="A51" s="3"/>
    </row>
    <row r="52" spans="1:2" x14ac:dyDescent="0.3">
      <c r="B52" s="2"/>
    </row>
    <row r="54" spans="1:2" x14ac:dyDescent="0.3">
      <c r="A54" s="3"/>
    </row>
    <row r="55" spans="1:2" x14ac:dyDescent="0.3">
      <c r="B55" s="2"/>
    </row>
    <row r="57" spans="1:2" x14ac:dyDescent="0.3">
      <c r="A57" s="3"/>
    </row>
    <row r="58" spans="1:2" x14ac:dyDescent="0.3">
      <c r="B58" s="2"/>
    </row>
    <row r="60" spans="1:2" x14ac:dyDescent="0.3">
      <c r="A60" s="3"/>
    </row>
    <row r="61" spans="1:2" x14ac:dyDescent="0.3">
      <c r="B61" s="2"/>
    </row>
    <row r="63" spans="1:2" x14ac:dyDescent="0.3">
      <c r="A63" s="3"/>
    </row>
    <row r="64" spans="1:2" x14ac:dyDescent="0.3">
      <c r="B64" s="2"/>
    </row>
    <row r="66" spans="1:2" x14ac:dyDescent="0.3">
      <c r="A66" s="3"/>
    </row>
    <row r="67" spans="1:2" x14ac:dyDescent="0.3">
      <c r="B67" s="2"/>
    </row>
    <row r="69" spans="1:2" x14ac:dyDescent="0.3">
      <c r="A69" s="3"/>
    </row>
    <row r="70" spans="1:2" x14ac:dyDescent="0.3">
      <c r="B70" s="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4037-D6F4-4AAC-96FD-805314046135}">
  <dimension ref="A1:J569"/>
  <sheetViews>
    <sheetView tabSelected="1" zoomScaleNormal="100" workbookViewId="0">
      <selection activeCell="C67" sqref="C67"/>
    </sheetView>
  </sheetViews>
  <sheetFormatPr defaultColWidth="9.1796875" defaultRowHeight="14" x14ac:dyDescent="0.3"/>
  <cols>
    <col min="1" max="1" width="3.81640625" style="1" customWidth="1"/>
    <col min="2" max="2" width="17.26953125" style="1" bestFit="1" customWidth="1"/>
    <col min="3" max="3" width="33.453125" style="1" customWidth="1"/>
    <col min="4" max="4" width="27.54296875" style="1" customWidth="1"/>
    <col min="5" max="5" width="37.1796875" style="1" customWidth="1"/>
    <col min="6" max="7" width="17.26953125" style="1" customWidth="1"/>
    <col min="8" max="8" width="30.1796875" style="1" customWidth="1"/>
    <col min="9" max="9" width="17.26953125" style="1" customWidth="1"/>
    <col min="10" max="10" width="19.26953125" style="1" customWidth="1"/>
    <col min="11" max="16384" width="9.1796875" style="1"/>
  </cols>
  <sheetData>
    <row r="1" spans="1:10" x14ac:dyDescent="0.3">
      <c r="A1" s="1" t="s">
        <v>84</v>
      </c>
    </row>
    <row r="2" spans="1:10" x14ac:dyDescent="0.3">
      <c r="A2" s="1" t="s">
        <v>83</v>
      </c>
    </row>
    <row r="3" spans="1:10" x14ac:dyDescent="0.3">
      <c r="A3" s="1" t="s">
        <v>82</v>
      </c>
    </row>
    <row r="4" spans="1:10" x14ac:dyDescent="0.3">
      <c r="A4" s="36" t="s">
        <v>85</v>
      </c>
    </row>
    <row r="5" spans="1:10" ht="14.5" x14ac:dyDescent="0.35">
      <c r="A5" s="35" t="s">
        <v>81</v>
      </c>
    </row>
    <row r="7" spans="1:10" x14ac:dyDescent="0.3">
      <c r="C7" s="34"/>
      <c r="D7" s="34"/>
      <c r="E7" s="34"/>
      <c r="F7" s="34"/>
      <c r="G7" s="34"/>
      <c r="H7" s="34"/>
      <c r="I7" s="34"/>
      <c r="J7" s="34"/>
    </row>
    <row r="8" spans="1:10" ht="52.5" customHeight="1" x14ac:dyDescent="0.3">
      <c r="B8" s="33" t="s">
        <v>80</v>
      </c>
      <c r="C8" s="31" t="s">
        <v>79</v>
      </c>
      <c r="D8" s="31" t="s">
        <v>78</v>
      </c>
      <c r="E8" s="31" t="s">
        <v>77</v>
      </c>
      <c r="F8" s="32" t="s">
        <v>76</v>
      </c>
      <c r="G8" s="31" t="s">
        <v>75</v>
      </c>
      <c r="H8" s="31" t="s">
        <v>74</v>
      </c>
      <c r="I8" s="31" t="s">
        <v>73</v>
      </c>
      <c r="J8" s="30" t="s">
        <v>72</v>
      </c>
    </row>
    <row r="9" spans="1:10" x14ac:dyDescent="0.3">
      <c r="B9" s="29" t="s">
        <v>71</v>
      </c>
      <c r="C9" s="27">
        <v>55493692</v>
      </c>
      <c r="D9" s="27">
        <v>38500462</v>
      </c>
      <c r="E9" s="27">
        <v>16993230</v>
      </c>
      <c r="F9" s="26">
        <v>0.69378087152680346</v>
      </c>
      <c r="G9" s="28">
        <f t="shared" ref="G9:G40" si="0">RANK(F9,$F$9:$F$58)</f>
        <v>30</v>
      </c>
      <c r="H9" s="27">
        <v>1332395.5071815248</v>
      </c>
      <c r="I9" s="26">
        <v>1.055319880584269</v>
      </c>
      <c r="J9" s="25">
        <v>73707.960348298308</v>
      </c>
    </row>
    <row r="10" spans="1:10" x14ac:dyDescent="0.3">
      <c r="B10" s="24" t="s">
        <v>70</v>
      </c>
      <c r="C10" s="22">
        <v>22601647.178999998</v>
      </c>
      <c r="D10" s="22">
        <v>15225377.818</v>
      </c>
      <c r="E10" s="22">
        <v>7376269.3609999977</v>
      </c>
      <c r="F10" s="21">
        <v>0.6736401863730731</v>
      </c>
      <c r="G10" s="23">
        <f t="shared" si="0"/>
        <v>33</v>
      </c>
      <c r="H10" s="22">
        <v>658420.96404136484</v>
      </c>
      <c r="I10" s="21">
        <v>0.93721504914576648</v>
      </c>
      <c r="J10" s="20">
        <v>-41338.927868734114</v>
      </c>
    </row>
    <row r="11" spans="1:10" x14ac:dyDescent="0.3">
      <c r="B11" s="29" t="s">
        <v>69</v>
      </c>
      <c r="C11" s="27">
        <v>76603446.004000008</v>
      </c>
      <c r="D11" s="27">
        <v>49918471.147</v>
      </c>
      <c r="E11" s="27">
        <v>26684974.857000008</v>
      </c>
      <c r="F11" s="26">
        <v>0.65164785334061082</v>
      </c>
      <c r="G11" s="28">
        <f t="shared" si="0"/>
        <v>38</v>
      </c>
      <c r="H11" s="27">
        <v>2195730.1851444687</v>
      </c>
      <c r="I11" s="26">
        <v>1.0669453478050326</v>
      </c>
      <c r="J11" s="25">
        <v>146993.92093050526</v>
      </c>
    </row>
    <row r="12" spans="1:10" x14ac:dyDescent="0.3">
      <c r="B12" s="24" t="s">
        <v>68</v>
      </c>
      <c r="C12" s="22">
        <v>35710507.108000003</v>
      </c>
      <c r="D12" s="22">
        <v>28566044.529999997</v>
      </c>
      <c r="E12" s="22">
        <v>7144462.5780000053</v>
      </c>
      <c r="F12" s="21">
        <v>0.79993388062530546</v>
      </c>
      <c r="G12" s="23">
        <f t="shared" si="0"/>
        <v>17</v>
      </c>
      <c r="H12" s="22">
        <v>734707.29424472083</v>
      </c>
      <c r="I12" s="21">
        <v>1.0844744540385522</v>
      </c>
      <c r="J12" s="20">
        <v>62063.997559464769</v>
      </c>
    </row>
    <row r="13" spans="1:10" x14ac:dyDescent="0.3">
      <c r="B13" s="29" t="s">
        <v>67</v>
      </c>
      <c r="C13" s="27">
        <v>659379791</v>
      </c>
      <c r="D13" s="27">
        <v>474320399</v>
      </c>
      <c r="E13" s="27">
        <v>185059392</v>
      </c>
      <c r="F13" s="26">
        <v>0.7193432456894937</v>
      </c>
      <c r="G13" s="28">
        <f t="shared" si="0"/>
        <v>26</v>
      </c>
      <c r="H13" s="27">
        <v>19828823.006936844</v>
      </c>
      <c r="I13" s="26">
        <v>1.1148786572019902</v>
      </c>
      <c r="J13" s="25">
        <v>2277908.5609328337</v>
      </c>
    </row>
    <row r="14" spans="1:10" x14ac:dyDescent="0.3">
      <c r="B14" s="24" t="s">
        <v>66</v>
      </c>
      <c r="C14" s="22">
        <v>77902629</v>
      </c>
      <c r="D14" s="22">
        <v>51777882</v>
      </c>
      <c r="E14" s="22">
        <v>26124747</v>
      </c>
      <c r="F14" s="21">
        <v>0.6646487116628631</v>
      </c>
      <c r="G14" s="23">
        <f t="shared" si="0"/>
        <v>36</v>
      </c>
      <c r="H14" s="22">
        <v>2508543.2450896185</v>
      </c>
      <c r="I14" s="21">
        <v>0.81726075781007801</v>
      </c>
      <c r="J14" s="20">
        <v>-458409.29160832474</v>
      </c>
    </row>
    <row r="15" spans="1:10" x14ac:dyDescent="0.3">
      <c r="B15" s="29" t="s">
        <v>65</v>
      </c>
      <c r="C15" s="27">
        <v>72130302</v>
      </c>
      <c r="D15" s="27">
        <v>32005074</v>
      </c>
      <c r="E15" s="27">
        <v>40125228</v>
      </c>
      <c r="F15" s="26">
        <v>0.44371190903928281</v>
      </c>
      <c r="G15" s="28">
        <f t="shared" si="0"/>
        <v>48</v>
      </c>
      <c r="H15" s="27">
        <v>2602561.5989456135</v>
      </c>
      <c r="I15" s="26">
        <v>1.1540969926066962</v>
      </c>
      <c r="J15" s="25">
        <v>401046.91547119385</v>
      </c>
    </row>
    <row r="16" spans="1:10" x14ac:dyDescent="0.3">
      <c r="B16" s="24" t="s">
        <v>64</v>
      </c>
      <c r="C16" s="22">
        <v>12238003</v>
      </c>
      <c r="D16" s="22">
        <v>10209477</v>
      </c>
      <c r="E16" s="22">
        <v>2028526</v>
      </c>
      <c r="F16" s="21">
        <v>0.83424370789907476</v>
      </c>
      <c r="G16" s="23">
        <f t="shared" si="0"/>
        <v>12</v>
      </c>
      <c r="H16" s="22">
        <v>267988.52633598592</v>
      </c>
      <c r="I16" s="21">
        <v>1.2587773436026897</v>
      </c>
      <c r="J16" s="20">
        <v>69349.358961225895</v>
      </c>
    </row>
    <row r="17" spans="2:10" x14ac:dyDescent="0.3">
      <c r="B17" s="29" t="s">
        <v>63</v>
      </c>
      <c r="C17" s="27">
        <v>209503377.67300001</v>
      </c>
      <c r="D17" s="27">
        <v>163875770.60500002</v>
      </c>
      <c r="E17" s="27">
        <v>45627607.067999989</v>
      </c>
      <c r="F17" s="26">
        <v>0.78221063748567765</v>
      </c>
      <c r="G17" s="28">
        <f t="shared" si="0"/>
        <v>20</v>
      </c>
      <c r="H17" s="27">
        <v>4494315.0887015257</v>
      </c>
      <c r="I17" s="26">
        <v>0.83958165670834206</v>
      </c>
      <c r="J17" s="25">
        <v>-720970.58076019958</v>
      </c>
    </row>
    <row r="18" spans="2:10" x14ac:dyDescent="0.3">
      <c r="B18" s="24" t="s">
        <v>62</v>
      </c>
      <c r="C18" s="22">
        <v>121560635.07699999</v>
      </c>
      <c r="D18" s="22">
        <v>95648351.24000001</v>
      </c>
      <c r="E18" s="22">
        <v>25912283.836999983</v>
      </c>
      <c r="F18" s="21">
        <v>0.78683655427938171</v>
      </c>
      <c r="G18" s="23">
        <f t="shared" si="0"/>
        <v>19</v>
      </c>
      <c r="H18" s="22">
        <v>2604076.8675098484</v>
      </c>
      <c r="I18" s="21">
        <v>1.3159128364441151</v>
      </c>
      <c r="J18" s="20">
        <v>822661.30953354202</v>
      </c>
    </row>
    <row r="19" spans="2:10" x14ac:dyDescent="0.3">
      <c r="B19" s="29" t="s">
        <v>61</v>
      </c>
      <c r="C19" s="27">
        <v>31396447.684999999</v>
      </c>
      <c r="D19" s="27">
        <v>17227026.987</v>
      </c>
      <c r="E19" s="27">
        <v>14169420.697999999</v>
      </c>
      <c r="F19" s="26">
        <v>0.54869350698010344</v>
      </c>
      <c r="G19" s="28">
        <f t="shared" si="0"/>
        <v>45</v>
      </c>
      <c r="H19" s="27">
        <v>1549290.3024871175</v>
      </c>
      <c r="I19" s="26">
        <v>0.7967922840976126</v>
      </c>
      <c r="J19" s="25">
        <v>-314827.74363812595</v>
      </c>
    </row>
    <row r="20" spans="2:10" x14ac:dyDescent="0.3">
      <c r="B20" s="24" t="s">
        <v>60</v>
      </c>
      <c r="C20" s="22">
        <v>18766400.977000002</v>
      </c>
      <c r="D20" s="22">
        <v>17748986.748999998</v>
      </c>
      <c r="E20" s="22">
        <v>1017414.2280000038</v>
      </c>
      <c r="F20" s="21">
        <v>0.94578533042926338</v>
      </c>
      <c r="G20" s="23">
        <f t="shared" si="0"/>
        <v>6</v>
      </c>
      <c r="H20" s="22">
        <v>295373.52995000925</v>
      </c>
      <c r="I20" s="21">
        <v>1.3965750268607522</v>
      </c>
      <c r="J20" s="20">
        <v>117137.76557388011</v>
      </c>
    </row>
    <row r="21" spans="2:10" x14ac:dyDescent="0.3">
      <c r="B21" s="29" t="s">
        <v>59</v>
      </c>
      <c r="C21" s="27">
        <v>237926328.016</v>
      </c>
      <c r="D21" s="27">
        <v>92604849.298999995</v>
      </c>
      <c r="E21" s="27">
        <v>145321478.71700001</v>
      </c>
      <c r="F21" s="26">
        <v>0.38921648592320784</v>
      </c>
      <c r="G21" s="28">
        <f t="shared" si="0"/>
        <v>50</v>
      </c>
      <c r="H21" s="27">
        <v>11520552.182919936</v>
      </c>
      <c r="I21" s="26">
        <v>0.77489619198006709</v>
      </c>
      <c r="J21" s="25">
        <v>-2593320.1668676287</v>
      </c>
    </row>
    <row r="22" spans="2:10" x14ac:dyDescent="0.3">
      <c r="B22" s="24" t="s">
        <v>58</v>
      </c>
      <c r="C22" s="22">
        <v>44873026</v>
      </c>
      <c r="D22" s="22">
        <v>30781301</v>
      </c>
      <c r="E22" s="22">
        <v>14091725</v>
      </c>
      <c r="F22" s="21">
        <v>0.68596445891569691</v>
      </c>
      <c r="G22" s="23">
        <f t="shared" si="0"/>
        <v>32</v>
      </c>
      <c r="H22" s="22">
        <v>1523803.4906463781</v>
      </c>
      <c r="I22" s="21">
        <v>1.4468684317640137</v>
      </c>
      <c r="J22" s="20">
        <v>680939.6761816768</v>
      </c>
    </row>
    <row r="23" spans="2:10" x14ac:dyDescent="0.3">
      <c r="B23" s="29" t="s">
        <v>57</v>
      </c>
      <c r="C23" s="27">
        <v>40729722.796999998</v>
      </c>
      <c r="D23" s="27">
        <v>34766447.730999999</v>
      </c>
      <c r="E23" s="27">
        <v>5963275.0659999996</v>
      </c>
      <c r="F23" s="26">
        <v>0.85358910749966532</v>
      </c>
      <c r="G23" s="28">
        <f t="shared" si="0"/>
        <v>10</v>
      </c>
      <c r="H23" s="27">
        <v>811431.39179856784</v>
      </c>
      <c r="I23" s="26">
        <v>1.0229382509661951</v>
      </c>
      <c r="J23" s="25">
        <v>18612.816906924476</v>
      </c>
    </row>
    <row r="24" spans="2:10" x14ac:dyDescent="0.3">
      <c r="B24" s="24" t="s">
        <v>56</v>
      </c>
      <c r="C24" s="22">
        <v>29548688</v>
      </c>
      <c r="D24" s="22">
        <v>20648054</v>
      </c>
      <c r="E24" s="22">
        <v>8900634</v>
      </c>
      <c r="F24" s="21">
        <v>0.6987807377437536</v>
      </c>
      <c r="G24" s="23">
        <f t="shared" si="0"/>
        <v>28</v>
      </c>
      <c r="H24" s="22">
        <v>799102.08107718243</v>
      </c>
      <c r="I24" s="21">
        <v>1.4794151576291568</v>
      </c>
      <c r="J24" s="20">
        <v>383101.65016140463</v>
      </c>
    </row>
    <row r="25" spans="2:10" x14ac:dyDescent="0.3">
      <c r="B25" s="29" t="s">
        <v>55</v>
      </c>
      <c r="C25" s="27">
        <v>53726295</v>
      </c>
      <c r="D25" s="27">
        <v>23983779</v>
      </c>
      <c r="E25" s="27">
        <v>29742516</v>
      </c>
      <c r="F25" s="26">
        <v>0.44640671760448025</v>
      </c>
      <c r="G25" s="28">
        <f t="shared" si="0"/>
        <v>47</v>
      </c>
      <c r="H25" s="27">
        <v>2134081.2767113117</v>
      </c>
      <c r="I25" s="26">
        <v>1.1031026437549067</v>
      </c>
      <c r="J25" s="25">
        <v>220029.4216167829</v>
      </c>
    </row>
    <row r="26" spans="2:10" x14ac:dyDescent="0.3">
      <c r="B26" s="24" t="s">
        <v>54</v>
      </c>
      <c r="C26" s="22">
        <v>54945690.004000008</v>
      </c>
      <c r="D26" s="22">
        <v>36765935.559</v>
      </c>
      <c r="E26" s="22">
        <v>18179754.445000008</v>
      </c>
      <c r="F26" s="21">
        <v>0.66913229329404122</v>
      </c>
      <c r="G26" s="23">
        <f t="shared" si="0"/>
        <v>35</v>
      </c>
      <c r="H26" s="22">
        <v>1515455.6386032077</v>
      </c>
      <c r="I26" s="21">
        <v>1.4729712744124772</v>
      </c>
      <c r="J26" s="20">
        <v>716766.9847057336</v>
      </c>
    </row>
    <row r="27" spans="2:10" x14ac:dyDescent="0.3">
      <c r="B27" s="29" t="s">
        <v>53</v>
      </c>
      <c r="C27" s="27">
        <v>17884427</v>
      </c>
      <c r="D27" s="27">
        <v>15075606</v>
      </c>
      <c r="E27" s="27">
        <v>2808821</v>
      </c>
      <c r="F27" s="26">
        <v>0.84294598870850046</v>
      </c>
      <c r="G27" s="28">
        <f t="shared" si="0"/>
        <v>11</v>
      </c>
      <c r="H27" s="27">
        <v>276423.43533941021</v>
      </c>
      <c r="I27" s="26">
        <v>1.5482167380778906</v>
      </c>
      <c r="J27" s="25">
        <v>151539.95405005617</v>
      </c>
    </row>
    <row r="28" spans="2:10" x14ac:dyDescent="0.3">
      <c r="B28" s="24" t="s">
        <v>52</v>
      </c>
      <c r="C28" s="22">
        <v>75823728</v>
      </c>
      <c r="D28" s="22">
        <v>54265724</v>
      </c>
      <c r="E28" s="22">
        <v>21558004</v>
      </c>
      <c r="F28" s="21">
        <v>0.71568261586926984</v>
      </c>
      <c r="G28" s="23">
        <f t="shared" si="0"/>
        <v>27</v>
      </c>
      <c r="H28" s="22">
        <v>2162012.3111542035</v>
      </c>
      <c r="I28" s="21">
        <v>1.0045078033688661</v>
      </c>
      <c r="J28" s="20">
        <v>9745.9263797509484</v>
      </c>
    </row>
    <row r="29" spans="2:10" x14ac:dyDescent="0.3">
      <c r="B29" s="29" t="s">
        <v>51</v>
      </c>
      <c r="C29" s="27">
        <v>98149000</v>
      </c>
      <c r="D29" s="27">
        <v>58300776</v>
      </c>
      <c r="E29" s="27">
        <v>39848224</v>
      </c>
      <c r="F29" s="26">
        <v>0.59400275091952037</v>
      </c>
      <c r="G29" s="28">
        <f t="shared" si="0"/>
        <v>42</v>
      </c>
      <c r="H29" s="27">
        <v>3059540.8970753588</v>
      </c>
      <c r="I29" s="26">
        <v>0.94059732931889106</v>
      </c>
      <c r="J29" s="25">
        <v>-181744.90034435224</v>
      </c>
    </row>
    <row r="30" spans="2:10" x14ac:dyDescent="0.3">
      <c r="B30" s="24" t="s">
        <v>50</v>
      </c>
      <c r="C30" s="22">
        <v>106444667.698</v>
      </c>
      <c r="D30" s="22">
        <v>65031418.034000002</v>
      </c>
      <c r="E30" s="22">
        <v>41413249.663999997</v>
      </c>
      <c r="F30" s="21">
        <v>0.61094105924125952</v>
      </c>
      <c r="G30" s="23">
        <f t="shared" si="0"/>
        <v>41</v>
      </c>
      <c r="H30" s="22">
        <v>3065655.9639786934</v>
      </c>
      <c r="I30" s="21">
        <v>1.1599614104943816</v>
      </c>
      <c r="J30" s="20">
        <v>490386.6520885448</v>
      </c>
    </row>
    <row r="31" spans="2:10" x14ac:dyDescent="0.3">
      <c r="B31" s="29" t="s">
        <v>49</v>
      </c>
      <c r="C31" s="27">
        <v>86137051</v>
      </c>
      <c r="D31" s="27">
        <v>70827689</v>
      </c>
      <c r="E31" s="27">
        <v>15309362</v>
      </c>
      <c r="F31" s="26">
        <v>0.8222674003548136</v>
      </c>
      <c r="G31" s="28">
        <f t="shared" si="0"/>
        <v>14</v>
      </c>
      <c r="H31" s="27">
        <v>1472661.0253749213</v>
      </c>
      <c r="I31" s="26">
        <v>1.0172852956348173</v>
      </c>
      <c r="J31" s="25">
        <v>25455.381193478825</v>
      </c>
    </row>
    <row r="32" spans="2:10" x14ac:dyDescent="0.3">
      <c r="B32" s="24" t="s">
        <v>48</v>
      </c>
      <c r="C32" s="22">
        <v>46362581</v>
      </c>
      <c r="D32" s="22">
        <v>28591376</v>
      </c>
      <c r="E32" s="22">
        <v>17771205</v>
      </c>
      <c r="F32" s="21">
        <v>0.61669077482981371</v>
      </c>
      <c r="G32" s="23">
        <f t="shared" si="0"/>
        <v>40</v>
      </c>
      <c r="H32" s="22">
        <v>1401216.2729549943</v>
      </c>
      <c r="I32" s="21">
        <v>0.78377682627675505</v>
      </c>
      <c r="J32" s="20">
        <v>-302975.42961098556</v>
      </c>
    </row>
    <row r="33" spans="2:10" x14ac:dyDescent="0.3">
      <c r="B33" s="29" t="s">
        <v>47</v>
      </c>
      <c r="C33" s="27">
        <v>76967415.708000004</v>
      </c>
      <c r="D33" s="27">
        <v>59867755.829999998</v>
      </c>
      <c r="E33" s="27">
        <v>17099659.878000006</v>
      </c>
      <c r="F33" s="26">
        <v>0.77783247987859017</v>
      </c>
      <c r="G33" s="28">
        <f t="shared" si="0"/>
        <v>21</v>
      </c>
      <c r="H33" s="27">
        <v>1538786.5130077454</v>
      </c>
      <c r="I33" s="26">
        <v>1.0715544573416556</v>
      </c>
      <c r="J33" s="25">
        <v>110107.03390292753</v>
      </c>
    </row>
    <row r="34" spans="2:10" x14ac:dyDescent="0.3">
      <c r="B34" s="24" t="s">
        <v>46</v>
      </c>
      <c r="C34" s="22">
        <v>16367577.801000001</v>
      </c>
      <c r="D34" s="22">
        <v>11865792.206</v>
      </c>
      <c r="E34" s="22">
        <v>4501785.5950000007</v>
      </c>
      <c r="F34" s="21">
        <v>0.72495712867636664</v>
      </c>
      <c r="G34" s="23">
        <f t="shared" si="0"/>
        <v>25</v>
      </c>
      <c r="H34" s="22">
        <v>366342.58846053935</v>
      </c>
      <c r="I34" s="21">
        <v>1.0017410589322688</v>
      </c>
      <c r="J34" s="20">
        <v>637.82403590972535</v>
      </c>
    </row>
    <row r="35" spans="2:10" x14ac:dyDescent="0.3">
      <c r="B35" s="29" t="s">
        <v>45</v>
      </c>
      <c r="C35" s="27">
        <v>16318610.143999999</v>
      </c>
      <c r="D35" s="27">
        <v>15200207.713</v>
      </c>
      <c r="E35" s="27">
        <v>1118402.4309999999</v>
      </c>
      <c r="F35" s="26">
        <v>0.93146460261438302</v>
      </c>
      <c r="G35" s="28">
        <f t="shared" si="0"/>
        <v>7</v>
      </c>
      <c r="H35" s="27">
        <v>227548.50859755426</v>
      </c>
      <c r="I35" s="26">
        <v>1.4585748849793725</v>
      </c>
      <c r="J35" s="25">
        <v>104348.03115735119</v>
      </c>
    </row>
    <row r="36" spans="2:10" x14ac:dyDescent="0.3">
      <c r="B36" s="24" t="s">
        <v>44</v>
      </c>
      <c r="C36" s="22">
        <v>57920216</v>
      </c>
      <c r="D36" s="22">
        <v>44284253</v>
      </c>
      <c r="E36" s="22">
        <v>13635963</v>
      </c>
      <c r="F36" s="21">
        <v>0.7645733399889254</v>
      </c>
      <c r="G36" s="23">
        <f t="shared" si="0"/>
        <v>24</v>
      </c>
      <c r="H36" s="22">
        <v>1089478.5359393558</v>
      </c>
      <c r="I36" s="21">
        <v>0.9188537203149677</v>
      </c>
      <c r="J36" s="20">
        <v>-88407.129988174536</v>
      </c>
    </row>
    <row r="37" spans="2:10" x14ac:dyDescent="0.3">
      <c r="B37" s="29" t="s">
        <v>43</v>
      </c>
      <c r="C37" s="27">
        <v>14081489</v>
      </c>
      <c r="D37" s="27">
        <v>9225823</v>
      </c>
      <c r="E37" s="27">
        <v>4855666</v>
      </c>
      <c r="F37" s="26">
        <v>0.65517382430224536</v>
      </c>
      <c r="G37" s="28">
        <f t="shared" si="0"/>
        <v>37</v>
      </c>
      <c r="H37" s="27">
        <v>398117.34231756267</v>
      </c>
      <c r="I37" s="26">
        <v>1.1474776525804691</v>
      </c>
      <c r="J37" s="25">
        <v>58713.411096569209</v>
      </c>
    </row>
    <row r="38" spans="2:10" x14ac:dyDescent="0.3">
      <c r="B38" s="24" t="s">
        <v>42</v>
      </c>
      <c r="C38" s="22">
        <v>207123469.42199999</v>
      </c>
      <c r="D38" s="22">
        <v>82293100.128999993</v>
      </c>
      <c r="E38" s="22">
        <v>124830369.293</v>
      </c>
      <c r="F38" s="21">
        <v>0.39731422208525002</v>
      </c>
      <c r="G38" s="23">
        <f t="shared" si="0"/>
        <v>49</v>
      </c>
      <c r="H38" s="22">
        <v>9072012.8297503721</v>
      </c>
      <c r="I38" s="21">
        <v>0.60768431244212306</v>
      </c>
      <c r="J38" s="20">
        <v>-3559092.9508373979</v>
      </c>
    </row>
    <row r="39" spans="2:10" x14ac:dyDescent="0.3">
      <c r="B39" s="29" t="s">
        <v>41</v>
      </c>
      <c r="C39" s="27">
        <v>43446645</v>
      </c>
      <c r="D39" s="27">
        <v>29247630</v>
      </c>
      <c r="E39" s="27">
        <v>14199015</v>
      </c>
      <c r="F39" s="26">
        <v>0.67318500657530633</v>
      </c>
      <c r="G39" s="28">
        <f t="shared" si="0"/>
        <v>34</v>
      </c>
      <c r="H39" s="27">
        <v>1458747.2671916001</v>
      </c>
      <c r="I39" s="26">
        <v>0.53240636407199793</v>
      </c>
      <c r="J39" s="25">
        <v>-682100.93856615701</v>
      </c>
    </row>
    <row r="40" spans="2:10" x14ac:dyDescent="0.3">
      <c r="B40" s="24" t="s">
        <v>40</v>
      </c>
      <c r="C40" s="22">
        <v>223931529</v>
      </c>
      <c r="D40" s="22">
        <v>215169161</v>
      </c>
      <c r="E40" s="22">
        <v>8762368</v>
      </c>
      <c r="F40" s="21">
        <v>0.96087032478575185</v>
      </c>
      <c r="G40" s="23">
        <f t="shared" si="0"/>
        <v>5</v>
      </c>
      <c r="H40" s="22">
        <v>3828888.777519898</v>
      </c>
      <c r="I40" s="21">
        <v>1.2817168830323336</v>
      </c>
      <c r="J40" s="20">
        <v>1078662.6118803876</v>
      </c>
    </row>
    <row r="41" spans="2:10" x14ac:dyDescent="0.3">
      <c r="B41" s="29" t="s">
        <v>39</v>
      </c>
      <c r="C41" s="27">
        <v>114617668</v>
      </c>
      <c r="D41" s="27">
        <v>101374184</v>
      </c>
      <c r="E41" s="27">
        <v>13243484</v>
      </c>
      <c r="F41" s="26">
        <v>0.88445512606311272</v>
      </c>
      <c r="G41" s="28">
        <f t="shared" ref="G41:G72" si="1">RANK(F41,$F$9:$F$58)</f>
        <v>9</v>
      </c>
      <c r="H41" s="27">
        <v>2058039.6499193397</v>
      </c>
      <c r="I41" s="26">
        <v>1.258559551257928</v>
      </c>
      <c r="J41" s="25">
        <v>532125.8083541675</v>
      </c>
    </row>
    <row r="42" spans="2:10" x14ac:dyDescent="0.3">
      <c r="B42" s="24" t="s">
        <v>38</v>
      </c>
      <c r="C42" s="22">
        <v>8435275.9350000005</v>
      </c>
      <c r="D42" s="22">
        <v>5891520.845999999</v>
      </c>
      <c r="E42" s="22">
        <v>2543755.0890000015</v>
      </c>
      <c r="F42" s="21">
        <v>0.69843842589128047</v>
      </c>
      <c r="G42" s="23">
        <f t="shared" si="1"/>
        <v>29</v>
      </c>
      <c r="H42" s="22">
        <v>296403.5255783053</v>
      </c>
      <c r="I42" s="21">
        <v>0.63006376554935317</v>
      </c>
      <c r="J42" s="20">
        <v>-109650.40413033424</v>
      </c>
    </row>
    <row r="43" spans="2:10" x14ac:dyDescent="0.3">
      <c r="B43" s="29" t="s">
        <v>37</v>
      </c>
      <c r="C43" s="27">
        <v>210472682.54100001</v>
      </c>
      <c r="D43" s="27">
        <v>168358904.48800001</v>
      </c>
      <c r="E43" s="27">
        <v>42113778.053000003</v>
      </c>
      <c r="F43" s="26">
        <v>0.79990857937207005</v>
      </c>
      <c r="G43" s="28">
        <f t="shared" si="1"/>
        <v>18</v>
      </c>
      <c r="H43" s="27">
        <v>3644931.1995792198</v>
      </c>
      <c r="I43" s="26">
        <v>1.0722449317597114</v>
      </c>
      <c r="J43" s="25">
        <v>263327.80578244338</v>
      </c>
    </row>
    <row r="44" spans="2:10" x14ac:dyDescent="0.3">
      <c r="B44" s="24" t="s">
        <v>36</v>
      </c>
      <c r="C44" s="22">
        <v>41097735.033</v>
      </c>
      <c r="D44" s="22">
        <v>33177918.331</v>
      </c>
      <c r="E44" s="22">
        <v>7919816.7019999996</v>
      </c>
      <c r="F44" s="21">
        <v>0.80729311005483217</v>
      </c>
      <c r="G44" s="23">
        <f t="shared" si="1"/>
        <v>15</v>
      </c>
      <c r="H44" s="22">
        <v>851501.0989615221</v>
      </c>
      <c r="I44" s="21">
        <v>1.6442122509658108</v>
      </c>
      <c r="J44" s="20">
        <v>548547.43966186373</v>
      </c>
    </row>
    <row r="45" spans="2:10" x14ac:dyDescent="0.3">
      <c r="B45" s="29" t="s">
        <v>35</v>
      </c>
      <c r="C45" s="27">
        <v>87501200</v>
      </c>
      <c r="D45" s="27">
        <v>70203700</v>
      </c>
      <c r="E45" s="27">
        <v>17297500</v>
      </c>
      <c r="F45" s="26">
        <v>0.80231699679547253</v>
      </c>
      <c r="G45" s="28">
        <f t="shared" si="1"/>
        <v>16</v>
      </c>
      <c r="H45" s="27">
        <v>2225295.9326557433</v>
      </c>
      <c r="I45" s="26">
        <v>0.80036587208564425</v>
      </c>
      <c r="J45" s="25">
        <v>-444245.01286709215</v>
      </c>
    </row>
    <row r="46" spans="2:10" x14ac:dyDescent="0.3">
      <c r="B46" s="24" t="s">
        <v>34</v>
      </c>
      <c r="C46" s="22">
        <v>154790492</v>
      </c>
      <c r="D46" s="22">
        <v>89829884</v>
      </c>
      <c r="E46" s="22">
        <v>64960608</v>
      </c>
      <c r="F46" s="21">
        <v>0.58033205295322665</v>
      </c>
      <c r="G46" s="23">
        <f t="shared" si="1"/>
        <v>43</v>
      </c>
      <c r="H46" s="22">
        <v>6372660.3812564434</v>
      </c>
      <c r="I46" s="21">
        <v>1.0729700550655794</v>
      </c>
      <c r="J46" s="20">
        <v>465013.37893451843</v>
      </c>
    </row>
    <row r="47" spans="2:10" x14ac:dyDescent="0.3">
      <c r="B47" s="29" t="s">
        <v>33</v>
      </c>
      <c r="C47" s="27">
        <v>12098031.374000002</v>
      </c>
      <c r="D47" s="27">
        <v>6587824.9790000012</v>
      </c>
      <c r="E47" s="27">
        <v>5510206.3950000005</v>
      </c>
      <c r="F47" s="26">
        <v>0.54453693955183158</v>
      </c>
      <c r="G47" s="28">
        <f t="shared" si="1"/>
        <v>46</v>
      </c>
      <c r="H47" s="27">
        <v>440383.94886327401</v>
      </c>
      <c r="I47" s="26">
        <v>1.045094495800762</v>
      </c>
      <c r="J47" s="25">
        <v>19858.892132737907</v>
      </c>
    </row>
    <row r="48" spans="2:10" x14ac:dyDescent="0.3">
      <c r="B48" s="24" t="s">
        <v>32</v>
      </c>
      <c r="C48" s="22">
        <v>58290622</v>
      </c>
      <c r="D48" s="22">
        <v>32285963</v>
      </c>
      <c r="E48" s="22">
        <v>26004659</v>
      </c>
      <c r="F48" s="21">
        <v>0.55387919861277168</v>
      </c>
      <c r="G48" s="23">
        <f t="shared" si="1"/>
        <v>44</v>
      </c>
      <c r="H48" s="22">
        <v>1946371.2805831004</v>
      </c>
      <c r="I48" s="21">
        <v>0.96418877950445148</v>
      </c>
      <c r="J48" s="20">
        <v>-69701.931095164502</v>
      </c>
    </row>
    <row r="49" spans="1:10" x14ac:dyDescent="0.3">
      <c r="B49" s="29" t="s">
        <v>31</v>
      </c>
      <c r="C49" s="27">
        <v>12462202.396</v>
      </c>
      <c r="D49" s="27">
        <v>12472799.657</v>
      </c>
      <c r="E49" s="27">
        <v>-10597.26099999994</v>
      </c>
      <c r="F49" s="26">
        <v>1.0008503521820029</v>
      </c>
      <c r="G49" s="28">
        <f t="shared" si="1"/>
        <v>2</v>
      </c>
      <c r="H49" s="27">
        <v>102118.76843572146</v>
      </c>
      <c r="I49" s="26">
        <v>1.2892162894729435</v>
      </c>
      <c r="J49" s="25">
        <v>29534.411292526114</v>
      </c>
    </row>
    <row r="50" spans="1:10" x14ac:dyDescent="0.3">
      <c r="B50" s="24" t="s">
        <v>30</v>
      </c>
      <c r="C50" s="22">
        <v>41849388.009999998</v>
      </c>
      <c r="D50" s="22">
        <v>41114643.142999999</v>
      </c>
      <c r="E50" s="22">
        <v>734744.86699999869</v>
      </c>
      <c r="F50" s="21">
        <v>0.98244311561200293</v>
      </c>
      <c r="G50" s="23">
        <f t="shared" si="1"/>
        <v>3</v>
      </c>
      <c r="H50" s="22">
        <v>455699.29950486432</v>
      </c>
      <c r="I50" s="21">
        <v>1.8644664297756375</v>
      </c>
      <c r="J50" s="20">
        <v>393936.74649422901</v>
      </c>
    </row>
    <row r="51" spans="1:10" x14ac:dyDescent="0.3">
      <c r="B51" s="29" t="s">
        <v>29</v>
      </c>
      <c r="C51" s="27">
        <v>270698862.03899997</v>
      </c>
      <c r="D51" s="27">
        <v>186844393.47600001</v>
      </c>
      <c r="E51" s="27">
        <v>83854468.562999964</v>
      </c>
      <c r="F51" s="26">
        <v>0.69022969682480995</v>
      </c>
      <c r="G51" s="28">
        <f t="shared" si="1"/>
        <v>31</v>
      </c>
      <c r="H51" s="27">
        <v>7755750.3883604594</v>
      </c>
      <c r="I51" s="26">
        <v>0.56682738791549636</v>
      </c>
      <c r="J51" s="25">
        <v>-3359578.6544015035</v>
      </c>
    </row>
    <row r="52" spans="1:10" x14ac:dyDescent="0.3">
      <c r="B52" s="24" t="s">
        <v>28</v>
      </c>
      <c r="C52" s="22">
        <v>38396056</v>
      </c>
      <c r="D52" s="22">
        <v>35198555</v>
      </c>
      <c r="E52" s="22">
        <v>3197501</v>
      </c>
      <c r="F52" s="21">
        <v>0.91672319156946747</v>
      </c>
      <c r="G52" s="23">
        <f t="shared" si="1"/>
        <v>8</v>
      </c>
      <c r="H52" s="22">
        <v>1017393.736610431</v>
      </c>
      <c r="I52" s="21">
        <v>1.2624606242351262</v>
      </c>
      <c r="J52" s="20">
        <v>267025.79520368134</v>
      </c>
    </row>
    <row r="53" spans="1:10" x14ac:dyDescent="0.3">
      <c r="B53" s="29" t="s">
        <v>27</v>
      </c>
      <c r="C53" s="27">
        <v>7098882.1359999999</v>
      </c>
      <c r="D53" s="27">
        <v>4523424.2190000005</v>
      </c>
      <c r="E53" s="27">
        <v>2575457.9169999994</v>
      </c>
      <c r="F53" s="26">
        <v>0.63720232740035454</v>
      </c>
      <c r="G53" s="28">
        <f t="shared" si="1"/>
        <v>39</v>
      </c>
      <c r="H53" s="27">
        <v>200498.08480958684</v>
      </c>
      <c r="I53" s="26">
        <v>1.032070746064337</v>
      </c>
      <c r="J53" s="25">
        <v>6430.1231643141655</v>
      </c>
    </row>
    <row r="54" spans="1:10" x14ac:dyDescent="0.3">
      <c r="B54" s="24" t="s">
        <v>26</v>
      </c>
      <c r="C54" s="22">
        <v>103345496</v>
      </c>
      <c r="D54" s="22">
        <v>79790715</v>
      </c>
      <c r="E54" s="22">
        <v>23554781</v>
      </c>
      <c r="F54" s="21">
        <v>0.77207733368467257</v>
      </c>
      <c r="G54" s="23">
        <f t="shared" si="1"/>
        <v>22</v>
      </c>
      <c r="H54" s="22">
        <v>2420616.7477438566</v>
      </c>
      <c r="I54" s="21">
        <v>1.0493126516613687</v>
      </c>
      <c r="J54" s="20">
        <v>119367.03048716811</v>
      </c>
    </row>
    <row r="55" spans="1:10" x14ac:dyDescent="0.3">
      <c r="B55" s="29" t="s">
        <v>25</v>
      </c>
      <c r="C55" s="27">
        <v>104779685</v>
      </c>
      <c r="D55" s="27">
        <v>100940648</v>
      </c>
      <c r="E55" s="27">
        <v>3839037</v>
      </c>
      <c r="F55" s="26">
        <v>0.96336086522878939</v>
      </c>
      <c r="G55" s="28">
        <f t="shared" si="1"/>
        <v>4</v>
      </c>
      <c r="H55" s="27">
        <v>1401974.5860738636</v>
      </c>
      <c r="I55" s="26">
        <v>2.23601944478551</v>
      </c>
      <c r="J55" s="25">
        <v>1732867.8494824122</v>
      </c>
    </row>
    <row r="56" spans="1:10" x14ac:dyDescent="0.3">
      <c r="B56" s="24" t="s">
        <v>24</v>
      </c>
      <c r="C56" s="22">
        <v>19111458</v>
      </c>
      <c r="D56" s="22">
        <v>15933768</v>
      </c>
      <c r="E56" s="22">
        <v>3177690</v>
      </c>
      <c r="F56" s="21">
        <v>0.83372854127612872</v>
      </c>
      <c r="G56" s="23">
        <f t="shared" si="1"/>
        <v>13</v>
      </c>
      <c r="H56" s="22">
        <v>351257.70290445164</v>
      </c>
      <c r="I56" s="21">
        <v>1.9184757710405904</v>
      </c>
      <c r="J56" s="20">
        <v>322621.68950911285</v>
      </c>
    </row>
    <row r="57" spans="1:10" x14ac:dyDescent="0.3">
      <c r="B57" s="29" t="s">
        <v>23</v>
      </c>
      <c r="C57" s="27">
        <v>108868302</v>
      </c>
      <c r="D57" s="27">
        <v>112092758</v>
      </c>
      <c r="E57" s="27">
        <v>-3224456</v>
      </c>
      <c r="F57" s="26">
        <v>1.0296179506868768</v>
      </c>
      <c r="G57" s="28">
        <f t="shared" si="1"/>
        <v>1</v>
      </c>
      <c r="H57" s="27">
        <v>1129900.5731591145</v>
      </c>
      <c r="I57" s="26">
        <v>0.95846063925657576</v>
      </c>
      <c r="J57" s="25">
        <v>-46935.34751265822</v>
      </c>
    </row>
    <row r="58" spans="1:10" x14ac:dyDescent="0.3">
      <c r="B58" s="24" t="s">
        <v>22</v>
      </c>
      <c r="C58" s="22">
        <v>11811073.722999999</v>
      </c>
      <c r="D58" s="22">
        <v>9040666.9500000011</v>
      </c>
      <c r="E58" s="22">
        <v>2770406.7729999982</v>
      </c>
      <c r="F58" s="21">
        <v>0.76543988819533693</v>
      </c>
      <c r="G58" s="23">
        <f t="shared" si="1"/>
        <v>23</v>
      </c>
      <c r="H58" s="22">
        <v>289709.47952778195</v>
      </c>
      <c r="I58" s="21">
        <v>0.65363438610430202</v>
      </c>
      <c r="J58" s="20">
        <v>-100345.40172804333</v>
      </c>
    </row>
    <row r="59" spans="1:10" s="3" customFormat="1" x14ac:dyDescent="0.3">
      <c r="B59" s="19" t="s">
        <v>21</v>
      </c>
      <c r="C59" s="17">
        <v>4347720147.4799995</v>
      </c>
      <c r="D59" s="17">
        <v>3099482272.6659994</v>
      </c>
      <c r="E59" s="17">
        <v>1248237874.8140001</v>
      </c>
      <c r="F59" s="16">
        <v>0.71289829324973997</v>
      </c>
      <c r="G59" s="18" t="s">
        <v>20</v>
      </c>
      <c r="H59" s="17">
        <f>SUM(H9:H58)</f>
        <v>119754590.83151451</v>
      </c>
      <c r="I59" s="16">
        <f>(H59+J59)/H59</f>
        <v>0.99705171489288458</v>
      </c>
      <c r="J59" s="15">
        <f>SUM(J9:J58)</f>
        <v>-353070.67665725877</v>
      </c>
    </row>
    <row r="61" spans="1:10" x14ac:dyDescent="0.3">
      <c r="A61" s="3"/>
      <c r="B61" s="1" t="s">
        <v>87</v>
      </c>
    </row>
    <row r="64" spans="1:10" x14ac:dyDescent="0.3">
      <c r="A64" s="14"/>
    </row>
    <row r="110" spans="2:2" x14ac:dyDescent="0.3">
      <c r="B110" s="3"/>
    </row>
    <row r="159" spans="3:10" x14ac:dyDescent="0.3">
      <c r="D159" s="3"/>
    </row>
    <row r="160" spans="3:10" x14ac:dyDescent="0.3">
      <c r="C160" s="3"/>
      <c r="E160" s="3"/>
      <c r="F160" s="3"/>
      <c r="G160" s="3"/>
      <c r="H160" s="3"/>
      <c r="I160" s="3"/>
      <c r="J160" s="3"/>
    </row>
    <row r="161" spans="2:2" x14ac:dyDescent="0.3">
      <c r="B161" s="3"/>
    </row>
    <row r="210" spans="2:10" x14ac:dyDescent="0.3">
      <c r="D210" s="3"/>
    </row>
    <row r="211" spans="2:10" x14ac:dyDescent="0.3">
      <c r="C211" s="3"/>
      <c r="E211" s="3"/>
      <c r="F211" s="3"/>
      <c r="G211" s="3"/>
      <c r="H211" s="3"/>
      <c r="I211" s="3"/>
      <c r="J211" s="3"/>
    </row>
    <row r="212" spans="2:10" x14ac:dyDescent="0.3">
      <c r="B212" s="3"/>
    </row>
    <row r="261" spans="2:10" x14ac:dyDescent="0.3">
      <c r="D261" s="3"/>
    </row>
    <row r="262" spans="2:10" x14ac:dyDescent="0.3">
      <c r="C262" s="3"/>
      <c r="E262" s="3"/>
      <c r="F262" s="3"/>
      <c r="G262" s="3"/>
      <c r="H262" s="3"/>
      <c r="I262" s="3"/>
      <c r="J262" s="3"/>
    </row>
    <row r="263" spans="2:10" x14ac:dyDescent="0.3">
      <c r="B263" s="3"/>
    </row>
    <row r="312" spans="2:10" x14ac:dyDescent="0.3">
      <c r="D312" s="3"/>
    </row>
    <row r="313" spans="2:10" x14ac:dyDescent="0.3">
      <c r="C313" s="3"/>
      <c r="E313" s="3"/>
      <c r="F313" s="3"/>
      <c r="G313" s="3"/>
      <c r="H313" s="3"/>
      <c r="I313" s="3"/>
      <c r="J313" s="3"/>
    </row>
    <row r="314" spans="2:10" x14ac:dyDescent="0.3">
      <c r="B314" s="3"/>
    </row>
    <row r="363" spans="2:10" x14ac:dyDescent="0.3">
      <c r="D363" s="3"/>
    </row>
    <row r="364" spans="2:10" x14ac:dyDescent="0.3">
      <c r="C364" s="3"/>
      <c r="E364" s="3"/>
      <c r="F364" s="3"/>
      <c r="G364" s="3"/>
      <c r="H364" s="3"/>
      <c r="I364" s="3"/>
      <c r="J364" s="3"/>
    </row>
    <row r="365" spans="2:10" x14ac:dyDescent="0.3">
      <c r="B365" s="3"/>
    </row>
    <row r="414" spans="2:10" x14ac:dyDescent="0.3">
      <c r="D414" s="3"/>
    </row>
    <row r="415" spans="2:10" x14ac:dyDescent="0.3">
      <c r="C415" s="3"/>
      <c r="E415" s="3"/>
      <c r="F415" s="3"/>
      <c r="G415" s="3"/>
      <c r="H415" s="3"/>
      <c r="I415" s="3"/>
      <c r="J415" s="3"/>
    </row>
    <row r="416" spans="2:10" x14ac:dyDescent="0.3">
      <c r="B416" s="3"/>
    </row>
    <row r="465" spans="2:10" x14ac:dyDescent="0.3">
      <c r="D465" s="3"/>
    </row>
    <row r="466" spans="2:10" x14ac:dyDescent="0.3">
      <c r="C466" s="3"/>
      <c r="E466" s="3"/>
      <c r="F466" s="3"/>
      <c r="G466" s="3"/>
      <c r="H466" s="3"/>
      <c r="I466" s="3"/>
      <c r="J466" s="3"/>
    </row>
    <row r="467" spans="2:10" x14ac:dyDescent="0.3">
      <c r="B467" s="3"/>
    </row>
    <row r="516" spans="2:10" x14ac:dyDescent="0.3">
      <c r="D516" s="3"/>
    </row>
    <row r="517" spans="2:10" x14ac:dyDescent="0.3">
      <c r="C517" s="3"/>
      <c r="E517" s="3"/>
      <c r="F517" s="3"/>
      <c r="G517" s="3"/>
      <c r="H517" s="3"/>
      <c r="I517" s="3"/>
      <c r="J517" s="3"/>
    </row>
    <row r="518" spans="2:10" x14ac:dyDescent="0.3">
      <c r="B518" s="3"/>
    </row>
    <row r="567" spans="2:10" x14ac:dyDescent="0.3">
      <c r="D567" s="3"/>
    </row>
    <row r="568" spans="2:10" x14ac:dyDescent="0.3">
      <c r="C568" s="3"/>
      <c r="E568" s="3"/>
      <c r="F568" s="3"/>
      <c r="G568" s="3"/>
      <c r="H568" s="3"/>
      <c r="I568" s="3"/>
      <c r="J568" s="3"/>
    </row>
    <row r="569" spans="2:10" x14ac:dyDescent="0.3">
      <c r="B569" s="3"/>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Methodology</vt:lpstr>
      <vt:lpstr>2) 2019 State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Sliwa</dc:creator>
  <cp:lastModifiedBy>Keith Sliwa</cp:lastModifiedBy>
  <dcterms:created xsi:type="dcterms:W3CDTF">2021-09-20T18:10:54Z</dcterms:created>
  <dcterms:modified xsi:type="dcterms:W3CDTF">2021-09-20T18:22:10Z</dcterms:modified>
</cp:coreProperties>
</file>